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<sst xmlns="http://schemas.openxmlformats.org/spreadsheetml/2006/main" count="294" uniqueCount="221">
  <si>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</si>
  <si>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</si>
  <si>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</si>
  <si>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</si>
  <si>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</si>
  <si>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</si>
  <si>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</si>
  <si>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</si>
  <si>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</si>
  <si>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</si>
  <si>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</si>
  <si>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</si>
  <si>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</si>
  <si>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</si>
  <si>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</si>
  <si>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</si>
  <si>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</si>
  <si>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</si>
  <si>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</si>
  <si>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</si>
  <si>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</si>
  <si>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</si>
  <si>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</si>
  <si>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</si>
  <si>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</si>
  <si>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</si>
  <si>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</si>
  <si>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</si>
  <si>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</si>
  <si>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</si>
  <si>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</si>
  <si>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</si>
  <si>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</si>
  <si>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</si>
  <si>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</si>
  <si>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</si>
  <si>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</si>
  <si>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</si>
  <si>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</si>
  <si>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</si>
  <si>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</si>
  <si>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</si>
  <si>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</si>
  <si>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</si>
  <si>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</si>
  <si>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</si>
  <si>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</si>
  <si>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</si>
  <si>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</si>
  <si>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</si>
  <si>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</si>
  <si>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</si>
  <si>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</si>
  <si>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</si>
  <si>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</si>
  <si>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</si>
  <si>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</si>
  <si>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</si>
  <si>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</si>
  <si>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</si>
  <si>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</si>
  <si>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</si>
  <si>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</si>
  <si>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</si>
  <si>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</si>
  <si>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</si>
  <si>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</si>
  <si>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</si>
  <si>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</si>
  <si>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</si>
  <si>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</si>
  <si>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</si>
  <si>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</si>
  <si>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</si>
  <si>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</si>
  <si>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</si>
  <si>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</si>
  <si>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</si>
  <si>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</si>
  <si>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</si>
  <si>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</si>
  <si>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</si>
  <si>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</si>
  <si>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</si>
  <si>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</si>
  <si>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</si>
  <si>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</si>
  <si>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</si>
  <si>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</si>
  <si>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</si>
  <si>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</si>
  <si>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</si>
  <si>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</si>
  <si>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</si>
  <si>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</si>
  <si>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</si>
  <si>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</si>
  <si>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</si>
  <si>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</si>
  <si>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</si>
  <si>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</si>
  <si>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</si>
  <si>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</si>
  <si>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</si>
  <si>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</si>
  <si>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</si>
  <si>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</si>
  <si>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</si>
  <si>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</si>
  <si>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</si>
  <si>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</si>
  <si>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</si>
  <si>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</si>
  <si>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</si>
  <si>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</si>
  <si>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</si>
  <si>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</si>
  <si>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</si>
  <si>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</si>
  <si>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</si>
  <si>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</si>
  <si>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</si>
  <si>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</si>
  <si>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</si>
  <si>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</si>
  <si>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</si>
  <si>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</si>
  <si>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</si>
  <si>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</si>
  <si>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</si>
  <si>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</si>
  <si>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</si>
  <si>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</si>
  <si>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</si>
  <si>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</si>
  <si>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</si>
  <si>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</si>
  <si>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</si>
  <si>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</si>
  <si>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</si>
  <si>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</si>
  <si>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</si>
  <si>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</si>
  <si>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</si>
  <si>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</si>
  <si>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</si>
  <si>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</si>
  <si>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</si>
  <si>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</si>
  <si>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</si>
  <si>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</si>
  <si>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</si>
  <si>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</si>
  <si>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</si>
  <si>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</si>
  <si>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</si>
  <si>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</si>
  <si>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</si>
  <si>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</si>
  <si>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</si>
  <si>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</si>
  <si>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</si>
  <si>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</si>
  <si>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</si>
  <si>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</si>
  <si>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</si>
  <si>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</si>
  <si>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</si>
  <si>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</si>
  <si>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</si>
  <si>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</si>
  <si>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</si>
  <si>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</si>
  <si>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</si>
  <si>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</si>
  <si>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</si>
  <si>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</si>
  <si>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</si>
  <si>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</si>
  <si>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</si>
  <si>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</si>
  <si>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</si>
  <si>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</si>
  <si>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</si>
  <si>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</si>
  <si>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</si>
  <si>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</si>
  <si>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</si>
  <si>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</si>
  <si>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</si>
  <si>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</si>
  <si>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</si>
  <si>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</si>
  <si>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</si>
  <si>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</si>
  <si>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</si>
  <si>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</si>
  <si>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</si>
  <si>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</si>
  <si>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</si>
  <si>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</si>
  <si>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</si>
  <si>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</si>
  <si>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</si>
  <si>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</si>
  <si>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</si>
  <si>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</si>
  <si>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</si>
  <si>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</si>
  <si>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</si>
  <si>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</si>
  <si>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</si>
  <si>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ТУ ДСА України в Рiвненській областi</t>
  </si>
  <si>
    <t>33028.м. Рівне.вул. Симона Петлюри. 10</t>
  </si>
  <si>
    <t>Доручення судів України / іноземних судів</t>
  </si>
  <si>
    <t xml:space="preserve">Розглянуто справ судом присяжних </t>
  </si>
  <si>
    <t>В.В. Вдовиченко</t>
  </si>
  <si>
    <t>В.А. Медведчук</t>
  </si>
  <si>
    <t>(0362)67-13-27</t>
  </si>
  <si>
    <t>inbox@rv.court.gov.ua</t>
  </si>
  <si>
    <t>11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</si>
</sst>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&amp;L60108BA6&amp;C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4994</v>
      </c>
      <c r="F6" s="103">
        <v>2895</v>
      </c>
      <c r="G6" s="103">
        <v>19</v>
      </c>
      <c r="H6" s="103">
        <v>2890</v>
      </c>
      <c r="I6" s="121" t="s">
        <v>209</v>
      </c>
      <c r="J6" s="103">
        <v>2104</v>
      </c>
      <c r="K6" s="84">
        <v>885</v>
      </c>
      <c r="L6" s="91">
        <f>E6-F6</f>
        <v>2099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11994</v>
      </c>
      <c r="F7" s="103">
        <v>11830</v>
      </c>
      <c r="G7" s="103">
        <v>15</v>
      </c>
      <c r="H7" s="103">
        <v>11848</v>
      </c>
      <c r="I7" s="103">
        <v>10542</v>
      </c>
      <c r="J7" s="103">
        <v>146</v>
      </c>
      <c r="K7" s="84">
        <v>14</v>
      </c>
      <c r="L7" s="91">
        <f>E7-F7</f>
        <v>164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7</v>
      </c>
      <c r="F8" s="103">
        <v>5</v>
      </c>
      <c r="G8" s="103">
        <v>1</v>
      </c>
      <c r="H8" s="103">
        <v>2</v>
      </c>
      <c r="I8" s="103">
        <v>1</v>
      </c>
      <c r="J8" s="103">
        <v>5</v>
      </c>
      <c r="K8" s="84">
        <v>1</v>
      </c>
      <c r="L8" s="91">
        <f>E8-F8</f>
        <v>2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2822</v>
      </c>
      <c r="F9" s="103">
        <v>2464</v>
      </c>
      <c r="G9" s="103">
        <v>14</v>
      </c>
      <c r="H9" s="85">
        <v>2454</v>
      </c>
      <c r="I9" s="103">
        <v>1810</v>
      </c>
      <c r="J9" s="103">
        <v>368</v>
      </c>
      <c r="K9" s="84">
        <v>84</v>
      </c>
      <c r="L9" s="91">
        <f>E9-F9</f>
        <v>358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10</v>
      </c>
      <c r="F10" s="103">
        <v>5</v>
      </c>
      <c r="G10" s="103"/>
      <c r="H10" s="103">
        <v>4</v>
      </c>
      <c r="I10" s="103"/>
      <c r="J10" s="103">
        <v>6</v>
      </c>
      <c r="K10" s="84">
        <v>4</v>
      </c>
      <c r="L10" s="91">
        <f>E10-F10</f>
        <v>5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144</v>
      </c>
      <c r="F12" s="103">
        <v>140</v>
      </c>
      <c r="G12" s="103"/>
      <c r="H12" s="103">
        <v>143</v>
      </c>
      <c r="I12" s="103">
        <v>87</v>
      </c>
      <c r="J12" s="103">
        <v>1</v>
      </c>
      <c r="K12" s="84">
        <v>1</v>
      </c>
      <c r="L12" s="91">
        <f>E12-F12</f>
        <v>4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3</v>
      </c>
      <c r="F13" s="103">
        <v>2</v>
      </c>
      <c r="G13" s="103">
        <v>1</v>
      </c>
      <c r="H13" s="103">
        <v>1</v>
      </c>
      <c r="I13" s="103">
        <v>1</v>
      </c>
      <c r="J13" s="103">
        <v>2</v>
      </c>
      <c r="K13" s="84"/>
      <c r="L13" s="91">
        <f>E13-F13</f>
        <v>1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506</v>
      </c>
      <c r="F14" s="106">
        <v>489</v>
      </c>
      <c r="G14" s="106"/>
      <c r="H14" s="106">
        <v>411</v>
      </c>
      <c r="I14" s="106">
        <v>398</v>
      </c>
      <c r="J14" s="106">
        <v>95</v>
      </c>
      <c r="K14" s="94">
        <v>1</v>
      </c>
      <c r="L14" s="91">
        <f>E14-F14</f>
        <v>17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42</v>
      </c>
      <c r="F15" s="106">
        <v>36</v>
      </c>
      <c r="G15" s="106"/>
      <c r="H15" s="106">
        <v>31</v>
      </c>
      <c r="I15" s="106">
        <v>25</v>
      </c>
      <c r="J15" s="106">
        <v>11</v>
      </c>
      <c r="K15" s="94">
        <v>4</v>
      </c>
      <c r="L15" s="91">
        <f>E15-F15</f>
        <v>6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20522</v>
      </c>
      <c r="F16" s="84">
        <f>SUM(F6:F15)</f>
        <v>17866</v>
      </c>
      <c r="G16" s="84">
        <f>SUM(G6:G15)</f>
        <v>50</v>
      </c>
      <c r="H16" s="84">
        <f>SUM(H6:H15)</f>
        <v>17784</v>
      </c>
      <c r="I16" s="84">
        <f>SUM(I6:I15)</f>
        <v>12864</v>
      </c>
      <c r="J16" s="84">
        <f>SUM(J6:J15)</f>
        <v>2738</v>
      </c>
      <c r="K16" s="84">
        <f>SUM(K6:K15)</f>
        <v>994</v>
      </c>
      <c r="L16" s="91">
        <f>E16-F16</f>
        <v>2656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776</v>
      </c>
      <c r="F17" s="84">
        <v>731</v>
      </c>
      <c r="G17" s="84">
        <v>2</v>
      </c>
      <c r="H17" s="84">
        <v>733</v>
      </c>
      <c r="I17" s="84">
        <v>601</v>
      </c>
      <c r="J17" s="84">
        <v>43</v>
      </c>
      <c r="K17" s="84"/>
      <c r="L17" s="91">
        <f>E17-F17</f>
        <v>45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754</v>
      </c>
      <c r="F18" s="84">
        <v>604</v>
      </c>
      <c r="G18" s="84">
        <v>4</v>
      </c>
      <c r="H18" s="84">
        <v>600</v>
      </c>
      <c r="I18" s="84">
        <v>434</v>
      </c>
      <c r="J18" s="84">
        <v>154</v>
      </c>
      <c r="K18" s="84">
        <v>11</v>
      </c>
      <c r="L18" s="91">
        <f>E18-F18</f>
        <v>150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96</v>
      </c>
      <c r="F20" s="84">
        <v>83</v>
      </c>
      <c r="G20" s="84"/>
      <c r="H20" s="84">
        <v>86</v>
      </c>
      <c r="I20" s="84">
        <v>79</v>
      </c>
      <c r="J20" s="84">
        <v>10</v>
      </c>
      <c r="K20" s="84">
        <v>5</v>
      </c>
      <c r="L20" s="91">
        <f>E20-F20</f>
        <v>13</v>
      </c>
    </row>
    <row r="21" spans="1:12" ht="24" customHeight="1">
      <c r="A21" s="174"/>
      <c r="B21" s="163" t="s">
        <v>171</v>
      </c>
      <c r="C21" s="164"/>
      <c r="D21" s="39">
        <v>16</v>
      </c>
      <c r="E21" s="84">
        <v>1</v>
      </c>
      <c r="F21" s="84"/>
      <c r="G21" s="84"/>
      <c r="H21" s="84">
        <v>1</v>
      </c>
      <c r="I21" s="84"/>
      <c r="J21" s="84"/>
      <c r="K21" s="84"/>
      <c r="L21" s="91">
        <f>E21-F21</f>
        <v>1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1026</v>
      </c>
      <c r="F25" s="94">
        <v>843</v>
      </c>
      <c r="G25" s="94">
        <v>4</v>
      </c>
      <c r="H25" s="94">
        <v>819</v>
      </c>
      <c r="I25" s="94">
        <v>513</v>
      </c>
      <c r="J25" s="94">
        <v>207</v>
      </c>
      <c r="K25" s="94">
        <v>16</v>
      </c>
      <c r="L25" s="91">
        <f>E25-F25</f>
        <v>183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6363</v>
      </c>
      <c r="F26" s="84">
        <v>6017</v>
      </c>
      <c r="G26" s="84">
        <v>2</v>
      </c>
      <c r="H26" s="84">
        <v>6032</v>
      </c>
      <c r="I26" s="84">
        <v>4085</v>
      </c>
      <c r="J26" s="84">
        <v>331</v>
      </c>
      <c r="K26" s="84"/>
      <c r="L26" s="91">
        <f>E26-F26</f>
        <v>346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171</v>
      </c>
      <c r="F27" s="111">
        <v>158</v>
      </c>
      <c r="G27" s="111"/>
      <c r="H27" s="111">
        <v>160</v>
      </c>
      <c r="I27" s="111">
        <v>110</v>
      </c>
      <c r="J27" s="111">
        <v>11</v>
      </c>
      <c r="K27" s="111">
        <v>2</v>
      </c>
      <c r="L27" s="91">
        <f>E27-F27</f>
        <v>13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9568</v>
      </c>
      <c r="F28" s="84">
        <v>8921</v>
      </c>
      <c r="G28" s="84">
        <v>21</v>
      </c>
      <c r="H28" s="84">
        <v>9099</v>
      </c>
      <c r="I28" s="84">
        <v>8249</v>
      </c>
      <c r="J28" s="84">
        <v>469</v>
      </c>
      <c r="K28" s="84">
        <v>1</v>
      </c>
      <c r="L28" s="91">
        <f>E28-F28</f>
        <v>647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12034</v>
      </c>
      <c r="F29" s="84">
        <v>8402</v>
      </c>
      <c r="G29" s="84">
        <v>118</v>
      </c>
      <c r="H29" s="84">
        <v>9005</v>
      </c>
      <c r="I29" s="84">
        <v>7283</v>
      </c>
      <c r="J29" s="84">
        <v>3029</v>
      </c>
      <c r="K29" s="84">
        <v>339</v>
      </c>
      <c r="L29" s="91">
        <f>E29-F29</f>
        <v>3632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1697</v>
      </c>
      <c r="F30" s="84">
        <v>1661</v>
      </c>
      <c r="G30" s="84">
        <v>1</v>
      </c>
      <c r="H30" s="84">
        <v>1641</v>
      </c>
      <c r="I30" s="84">
        <v>1476</v>
      </c>
      <c r="J30" s="84">
        <v>56</v>
      </c>
      <c r="K30" s="84"/>
      <c r="L30" s="91">
        <f>E30-F30</f>
        <v>36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1745</v>
      </c>
      <c r="F31" s="84">
        <v>1481</v>
      </c>
      <c r="G31" s="84">
        <v>5</v>
      </c>
      <c r="H31" s="84">
        <v>1493</v>
      </c>
      <c r="I31" s="84">
        <v>1313</v>
      </c>
      <c r="J31" s="84">
        <v>252</v>
      </c>
      <c r="K31" s="84">
        <v>4</v>
      </c>
      <c r="L31" s="91">
        <f>E31-F31</f>
        <v>264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168</v>
      </c>
      <c r="F32" s="84">
        <v>140</v>
      </c>
      <c r="G32" s="84">
        <v>1</v>
      </c>
      <c r="H32" s="84">
        <v>140</v>
      </c>
      <c r="I32" s="84">
        <v>83</v>
      </c>
      <c r="J32" s="84">
        <v>28</v>
      </c>
      <c r="K32" s="84">
        <v>1</v>
      </c>
      <c r="L32" s="91">
        <f>E32-F32</f>
        <v>28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28</v>
      </c>
      <c r="F33" s="84">
        <v>20</v>
      </c>
      <c r="G33" s="84">
        <v>1</v>
      </c>
      <c r="H33" s="84">
        <v>19</v>
      </c>
      <c r="I33" s="84">
        <v>2</v>
      </c>
      <c r="J33" s="84">
        <v>9</v>
      </c>
      <c r="K33" s="84">
        <v>3</v>
      </c>
      <c r="L33" s="91">
        <f>E33-F33</f>
        <v>8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21</v>
      </c>
      <c r="F35" s="84">
        <v>21</v>
      </c>
      <c r="G35" s="84"/>
      <c r="H35" s="84">
        <v>21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121</v>
      </c>
      <c r="F36" s="84">
        <v>88</v>
      </c>
      <c r="G36" s="84">
        <v>2</v>
      </c>
      <c r="H36" s="84">
        <v>99</v>
      </c>
      <c r="I36" s="84">
        <v>38</v>
      </c>
      <c r="J36" s="84">
        <v>22</v>
      </c>
      <c r="K36" s="84">
        <v>1</v>
      </c>
      <c r="L36" s="91">
        <f>E36-F36</f>
        <v>33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847</v>
      </c>
      <c r="F37" s="84">
        <v>705</v>
      </c>
      <c r="G37" s="84"/>
      <c r="H37" s="84">
        <v>756</v>
      </c>
      <c r="I37" s="84">
        <v>536</v>
      </c>
      <c r="J37" s="84">
        <v>91</v>
      </c>
      <c r="K37" s="84">
        <v>22</v>
      </c>
      <c r="L37" s="91">
        <f>E37-F37</f>
        <v>142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8</v>
      </c>
      <c r="F38" s="84">
        <v>7</v>
      </c>
      <c r="G38" s="84"/>
      <c r="H38" s="84">
        <v>6</v>
      </c>
      <c r="I38" s="84">
        <v>3</v>
      </c>
      <c r="J38" s="84">
        <v>2</v>
      </c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41</v>
      </c>
      <c r="F39" s="84">
        <v>34</v>
      </c>
      <c r="G39" s="84"/>
      <c r="H39" s="84">
        <v>35</v>
      </c>
      <c r="I39" s="84">
        <v>25</v>
      </c>
      <c r="J39" s="84">
        <v>6</v>
      </c>
      <c r="K39" s="84">
        <v>2</v>
      </c>
      <c r="L39" s="91">
        <f>E39-F39</f>
        <v>7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23087</v>
      </c>
      <c r="F40" s="94">
        <v>18521</v>
      </c>
      <c r="G40" s="94">
        <v>131</v>
      </c>
      <c r="H40" s="94">
        <v>18781</v>
      </c>
      <c r="I40" s="94">
        <v>13479</v>
      </c>
      <c r="J40" s="94">
        <v>4306</v>
      </c>
      <c r="K40" s="94">
        <v>375</v>
      </c>
      <c r="L40" s="91">
        <f>E40-F40</f>
        <v>4566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23455</v>
      </c>
      <c r="F41" s="84">
        <v>21726</v>
      </c>
      <c r="G41" s="84">
        <v>5</v>
      </c>
      <c r="H41" s="84">
        <v>21398</v>
      </c>
      <c r="I41" s="121" t="s">
        <v>209</v>
      </c>
      <c r="J41" s="84">
        <v>2057</v>
      </c>
      <c r="K41" s="84">
        <v>15</v>
      </c>
      <c r="L41" s="91">
        <f>E41-F41</f>
        <v>1729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154</v>
      </c>
      <c r="F42" s="84">
        <v>121</v>
      </c>
      <c r="G42" s="84"/>
      <c r="H42" s="84">
        <v>118</v>
      </c>
      <c r="I42" s="121" t="s">
        <v>209</v>
      </c>
      <c r="J42" s="84">
        <v>36</v>
      </c>
      <c r="K42" s="84">
        <v>4</v>
      </c>
      <c r="L42" s="91">
        <f>E42-F42</f>
        <v>33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270</v>
      </c>
      <c r="F43" s="84">
        <v>243</v>
      </c>
      <c r="G43" s="84"/>
      <c r="H43" s="84">
        <v>250</v>
      </c>
      <c r="I43" s="84">
        <v>180</v>
      </c>
      <c r="J43" s="84">
        <v>20</v>
      </c>
      <c r="K43" s="84">
        <v>8</v>
      </c>
      <c r="L43" s="91">
        <f>E43-F43</f>
        <v>27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27</v>
      </c>
      <c r="F44" s="84">
        <v>26</v>
      </c>
      <c r="G44" s="84"/>
      <c r="H44" s="84">
        <v>27</v>
      </c>
      <c r="I44" s="84">
        <v>20</v>
      </c>
      <c r="J44" s="84"/>
      <c r="K44" s="84"/>
      <c r="L44" s="91">
        <f>E44-F44</f>
        <v>1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23752</v>
      </c>
      <c r="F45" s="84">
        <f aca="true" t="shared" si="0" ref="F45:K45">F41+F43+F44</f>
        <v>21995</v>
      </c>
      <c r="G45" s="84">
        <f t="shared" si="0"/>
        <v>5</v>
      </c>
      <c r="H45" s="84">
        <f t="shared" si="0"/>
        <v>21675</v>
      </c>
      <c r="I45" s="84">
        <f>I43+I44</f>
        <v>200</v>
      </c>
      <c r="J45" s="84">
        <f t="shared" si="0"/>
        <v>2077</v>
      </c>
      <c r="K45" s="84">
        <f t="shared" si="0"/>
        <v>23</v>
      </c>
      <c r="L45" s="91">
        <f>E45-F45</f>
        <v>1757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68387</v>
      </c>
      <c r="F46" s="84">
        <f t="shared" si="1"/>
        <v>59225</v>
      </c>
      <c r="G46" s="84">
        <f t="shared" si="1"/>
        <v>190</v>
      </c>
      <c r="H46" s="84">
        <f t="shared" si="1"/>
        <v>59059</v>
      </c>
      <c r="I46" s="84">
        <f t="shared" si="1"/>
        <v>27056</v>
      </c>
      <c r="J46" s="84">
        <f t="shared" si="1"/>
        <v>9328</v>
      </c>
      <c r="K46" s="84">
        <f t="shared" si="1"/>
        <v>1408</v>
      </c>
      <c r="L46" s="91">
        <f>E46-F46</f>
        <v>9162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&amp;L60108BA6&amp;C&amp;R2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254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138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1852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82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126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241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334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558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92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110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19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1442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18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118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427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228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5757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516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247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81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41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11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5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8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34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8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2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6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4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3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2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1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>
        <v>1</v>
      </c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544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551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130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39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91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2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83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81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37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23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>
        <v>23</v>
      </c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&amp;L60108BA6&amp;C&amp;R3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2890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1993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484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2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848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9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14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41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26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>
        <v>1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74430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18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329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7364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87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62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2</v>
      </c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118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>
        <v>9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57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164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1012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14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6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769566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2000</v>
      </c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>
        <v>1</v>
      </c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6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140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41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2292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2704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2185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13907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9180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85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480556223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80621370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228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108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2316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477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106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77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51093</v>
      </c>
      <c r="F58" s="109">
        <f>F59+F62+F63+F64</f>
        <v>6763</v>
      </c>
      <c r="G58" s="109">
        <f>G59+G62+G63+G64</f>
        <v>765</v>
      </c>
      <c r="H58" s="109">
        <f>H59+H62+H63+H64</f>
        <v>207</v>
      </c>
      <c r="I58" s="109">
        <f>I59+I62+I63+I64</f>
        <v>231</v>
      </c>
    </row>
    <row r="59" spans="1:9" ht="13.5" customHeight="1">
      <c r="A59" s="225" t="s">
        <v>103</v>
      </c>
      <c r="B59" s="225"/>
      <c r="C59" s="225"/>
      <c r="D59" s="225"/>
      <c r="E59" s="94">
        <v>16265</v>
      </c>
      <c r="F59" s="94">
        <v>1004</v>
      </c>
      <c r="G59" s="94">
        <v>291</v>
      </c>
      <c r="H59" s="94">
        <v>104</v>
      </c>
      <c r="I59" s="94">
        <v>120</v>
      </c>
    </row>
    <row r="60" spans="1:9" ht="13.5" customHeight="1">
      <c r="A60" s="328" t="s">
        <v>202</v>
      </c>
      <c r="B60" s="329"/>
      <c r="C60" s="329"/>
      <c r="D60" s="330"/>
      <c r="E60" s="86">
        <v>1765</v>
      </c>
      <c r="F60" s="86">
        <v>667</v>
      </c>
      <c r="G60" s="86">
        <v>246</v>
      </c>
      <c r="H60" s="86">
        <v>97</v>
      </c>
      <c r="I60" s="86">
        <v>115</v>
      </c>
    </row>
    <row r="61" spans="1:9" ht="13.5" customHeight="1">
      <c r="A61" s="328" t="s">
        <v>203</v>
      </c>
      <c r="B61" s="329"/>
      <c r="C61" s="329"/>
      <c r="D61" s="330"/>
      <c r="E61" s="86">
        <v>11785</v>
      </c>
      <c r="F61" s="86">
        <v>57</v>
      </c>
      <c r="G61" s="86">
        <v>5</v>
      </c>
      <c r="H61" s="86"/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591</v>
      </c>
      <c r="F62" s="84">
        <v>215</v>
      </c>
      <c r="G62" s="84">
        <v>4</v>
      </c>
      <c r="H62" s="84">
        <v>1</v>
      </c>
      <c r="I62" s="84">
        <v>8</v>
      </c>
    </row>
    <row r="63" spans="1:9" ht="13.5" customHeight="1">
      <c r="A63" s="331" t="s">
        <v>104</v>
      </c>
      <c r="B63" s="331"/>
      <c r="C63" s="331"/>
      <c r="D63" s="331"/>
      <c r="E63" s="84">
        <v>13605</v>
      </c>
      <c r="F63" s="84">
        <v>4556</v>
      </c>
      <c r="G63" s="84">
        <v>416</v>
      </c>
      <c r="H63" s="84">
        <v>101</v>
      </c>
      <c r="I63" s="84">
        <v>103</v>
      </c>
    </row>
    <row r="64" spans="1:9" ht="13.5" customHeight="1">
      <c r="A64" s="225" t="s">
        <v>108</v>
      </c>
      <c r="B64" s="225"/>
      <c r="C64" s="225"/>
      <c r="D64" s="225"/>
      <c r="E64" s="84">
        <v>20632</v>
      </c>
      <c r="F64" s="84">
        <v>988</v>
      </c>
      <c r="G64" s="84">
        <v>54</v>
      </c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19280</v>
      </c>
      <c r="G68" s="115">
        <v>130538659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6346</v>
      </c>
      <c r="G69" s="117">
        <v>93749081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12934</v>
      </c>
      <c r="G70" s="117">
        <v>36789578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7244</v>
      </c>
      <c r="G71" s="115">
        <v>4333334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1</v>
      </c>
      <c r="G72" s="117">
        <v>1240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14</v>
      </c>
      <c r="G74" s="117">
        <v>362359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&amp;L60108BA6&amp;C&amp;R4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15.09433962264151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36.30387143900657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7.729468599033816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8.708778448676266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1.1073663938372653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99.71971295905445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767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888.1428571428571</v>
      </c>
    </row>
    <row r="11" spans="1:4" ht="16.5" customHeight="1">
      <c r="A11" s="215" t="s">
        <v>62</v>
      </c>
      <c r="B11" s="217"/>
      <c r="C11" s="10">
        <v>9</v>
      </c>
      <c r="D11" s="84">
        <v>50.2777777777778</v>
      </c>
    </row>
    <row r="12" spans="1:4" ht="16.5" customHeight="1">
      <c r="A12" s="331" t="s">
        <v>103</v>
      </c>
      <c r="B12" s="331"/>
      <c r="C12" s="10">
        <v>10</v>
      </c>
      <c r="D12" s="84">
        <v>44.8333333333333</v>
      </c>
    </row>
    <row r="13" spans="1:4" ht="16.5" customHeight="1">
      <c r="A13" s="328" t="s">
        <v>202</v>
      </c>
      <c r="B13" s="330"/>
      <c r="C13" s="10">
        <v>11</v>
      </c>
      <c r="D13" s="94">
        <v>160.111111111111</v>
      </c>
    </row>
    <row r="14" spans="1:4" ht="16.5" customHeight="1">
      <c r="A14" s="328" t="s">
        <v>203</v>
      </c>
      <c r="B14" s="330"/>
      <c r="C14" s="10">
        <v>12</v>
      </c>
      <c r="D14" s="94">
        <v>4.38888888888889</v>
      </c>
    </row>
    <row r="15" spans="1:4" ht="16.5" customHeight="1">
      <c r="A15" s="331" t="s">
        <v>30</v>
      </c>
      <c r="B15" s="331"/>
      <c r="C15" s="10">
        <v>13</v>
      </c>
      <c r="D15" s="84">
        <v>71.6111111111111</v>
      </c>
    </row>
    <row r="16" spans="1:4" ht="16.5" customHeight="1">
      <c r="A16" s="331" t="s">
        <v>104</v>
      </c>
      <c r="B16" s="331"/>
      <c r="C16" s="10">
        <v>14</v>
      </c>
      <c r="D16" s="84">
        <v>83.4444444444444</v>
      </c>
    </row>
    <row r="17" spans="1:5" ht="16.5" customHeight="1">
      <c r="A17" s="331" t="s">
        <v>108</v>
      </c>
      <c r="B17" s="331"/>
      <c r="C17" s="10">
        <v>15</v>
      </c>
      <c r="D17" s="84">
        <v>27.7222222222222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&amp;L60108BA6&amp;C&amp;R5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2023-02-03T06:57:45Z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мзс_10017_4.2022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60108BA6</vt:lpwstr>
  </property>
  <property fmtid="{D5CDD505-2E9C-101B-9397-08002B2CF9AE}" pid="9" name="Підрозділ">
    <vt:lpwstr>ТУ ДСА України в Рiвненській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